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<sst xmlns="http://schemas.openxmlformats.org/spreadsheetml/2006/main" count="56" uniqueCount="39">
  <si>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主 校 区 用 水 用 电 报 表</t>
  </si>
  <si>
    <t>抄表日期:2023.06.01-2023.11.08</t>
  </si>
  <si>
    <t xml:space="preserve">                         单位:度</t>
  </si>
  <si>
    <t>序号</t>
  </si>
  <si>
    <t>单位名称</t>
  </si>
  <si>
    <t>用电1</t>
  </si>
  <si>
    <t>用电2</t>
  </si>
  <si>
    <t>电流互比</t>
  </si>
  <si>
    <t>合计度数</t>
  </si>
  <si>
    <t>合计</t>
  </si>
  <si>
    <t>备注</t>
  </si>
  <si>
    <t>上月抄见度</t>
  </si>
  <si>
    <t>累计</t>
  </si>
  <si>
    <t>本月抄见度</t>
  </si>
  <si>
    <t>苏千墅</t>
  </si>
  <si>
    <t>减建行</t>
  </si>
  <si>
    <t>荣茂教学楼</t>
  </si>
  <si>
    <t>减大数据</t>
  </si>
  <si>
    <t>减晚会电梯机房</t>
  </si>
  <si>
    <t>黄朝阳大楼</t>
  </si>
  <si>
    <t>减306机房</t>
  </si>
  <si>
    <t>减一楼报告厅</t>
  </si>
  <si>
    <t>行政办公大楼</t>
  </si>
  <si>
    <t>减铁塔</t>
  </si>
  <si>
    <t>减联通</t>
  </si>
  <si>
    <t>体育训练馆</t>
  </si>
  <si>
    <t>水</t>
  </si>
  <si>
    <t>电</t>
  </si>
  <si>
    <t>陈祖昌礼堂</t>
  </si>
  <si>
    <t>祖昌礼堂空调专线</t>
  </si>
  <si>
    <t>理工教学楼</t>
  </si>
  <si>
    <t>减电信</t>
  </si>
  <si>
    <t>减电镜实验室</t>
  </si>
  <si>
    <t>图书馆</t>
  </si>
  <si>
    <t>减档案室</t>
  </si>
  <si>
    <t>减移动</t>
  </si>
  <si>
    <t>现代教育         教育演播厅</t>
  </si>
  <si>
    <t>朝阳工商306机房</t>
  </si>
  <si>
    <t>网络中心、文艺活动夜景照明及公共机房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</si>
</sst>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B11" sqref="B11:B12"/>
    </sheetView>
  </sheetViews>
  <sheetFormatPr defaultColWidth="9.00390625" defaultRowHeight="14.25"/>
  <cols>
    <col min="1" max="1" width="5.75390625" style="0" customWidth="1"/>
    <col min="2" max="2" width="18.125" style="0" customWidth="1"/>
    <col min="3" max="3" width="12.00390625" style="0" customWidth="1"/>
    <col min="4" max="4" width="11.375" style="0" customWidth="1"/>
    <col min="5" max="5" width="12.125" style="0" customWidth="1"/>
    <col min="6" max="6" width="10.75390625" style="0" customWidth="1"/>
    <col min="7" max="7" width="5.875" style="0" customWidth="1"/>
    <col min="8" max="8" width="13.125" style="0" customWidth="1"/>
    <col min="9" max="9" width="21.625" style="1" customWidth="1"/>
    <col min="10" max="10" width="9.875" style="0" customWidth="1"/>
    <col min="11" max="11" width="6.375" style="0" customWidth="1"/>
  </cols>
  <sheetData>
    <row r="1" spans="1:11" ht="14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4" t="s">
        <v>1</v>
      </c>
      <c r="B3" s="4"/>
      <c r="C3" s="4"/>
      <c r="D3" s="4"/>
      <c r="E3" s="4"/>
      <c r="F3" s="4"/>
      <c r="G3" s="4"/>
      <c r="H3" s="5" t="s">
        <v>2</v>
      </c>
      <c r="I3" s="5"/>
      <c r="J3" s="5"/>
      <c r="K3" s="5"/>
    </row>
    <row r="4" spans="1:11" ht="14.25">
      <c r="A4" s="6" t="s">
        <v>3</v>
      </c>
      <c r="B4" s="6" t="s">
        <v>4</v>
      </c>
      <c r="C4" s="6" t="s">
        <v>5</v>
      </c>
      <c r="D4" s="6"/>
      <c r="E4" s="6" t="s">
        <v>6</v>
      </c>
      <c r="F4" s="6"/>
      <c r="G4" s="7" t="s">
        <v>7</v>
      </c>
      <c r="H4" s="6" t="s">
        <v>8</v>
      </c>
      <c r="I4" s="6"/>
      <c r="J4" s="6" t="s">
        <v>9</v>
      </c>
      <c r="K4" s="6" t="s">
        <v>10</v>
      </c>
    </row>
    <row r="5" spans="1:11" ht="14.25">
      <c r="A5" s="6"/>
      <c r="B5" s="6"/>
      <c r="C5" s="6" t="s">
        <v>11</v>
      </c>
      <c r="D5" s="6" t="s">
        <v>12</v>
      </c>
      <c r="E5" s="6" t="s">
        <v>11</v>
      </c>
      <c r="F5" s="6" t="s">
        <v>12</v>
      </c>
      <c r="G5" s="7"/>
      <c r="H5" s="6"/>
      <c r="I5" s="6"/>
      <c r="J5" s="6"/>
      <c r="K5" s="6"/>
    </row>
    <row r="6" spans="1:11" ht="14.25">
      <c r="A6" s="6"/>
      <c r="B6" s="6"/>
      <c r="C6" s="6" t="s">
        <v>13</v>
      </c>
      <c r="D6" s="6"/>
      <c r="E6" s="6" t="s">
        <v>13</v>
      </c>
      <c r="F6" s="6"/>
      <c r="G6" s="7"/>
      <c r="H6" s="6"/>
      <c r="I6" s="6"/>
      <c r="J6" s="6"/>
      <c r="K6" s="6"/>
    </row>
    <row r="7" spans="1:11" ht="14.25">
      <c r="A7" s="6">
        <v>11</v>
      </c>
      <c r="B7" s="8" t="s">
        <v>14</v>
      </c>
      <c r="C7" s="9">
        <v>16615</v>
      </c>
      <c r="D7" s="6">
        <f>(C8-C7)*(G7/G8)</f>
        <v>66240</v>
      </c>
      <c r="E7" s="9">
        <v>14863</v>
      </c>
      <c r="F7" s="6">
        <f>(E8-E7)*120</f>
        <v>48480</v>
      </c>
      <c r="G7" s="10">
        <v>600</v>
      </c>
      <c r="H7" s="11" t="s">
        <v>15</v>
      </c>
      <c r="I7" s="22">
        <v>4463</v>
      </c>
      <c r="J7" s="6">
        <f>D7+F7-I7</f>
        <v>110257</v>
      </c>
      <c r="K7" s="23"/>
    </row>
    <row r="8" spans="1:11" ht="14.25">
      <c r="A8" s="6"/>
      <c r="B8" s="12"/>
      <c r="C8" s="6">
        <v>17167</v>
      </c>
      <c r="D8" s="6"/>
      <c r="E8" s="13">
        <v>15267</v>
      </c>
      <c r="F8" s="6"/>
      <c r="G8" s="9">
        <v>5</v>
      </c>
      <c r="H8" s="11"/>
      <c r="I8" s="24"/>
      <c r="J8" s="6"/>
      <c r="K8" s="25"/>
    </row>
    <row r="9" spans="1:11" ht="14.25">
      <c r="A9" s="6">
        <v>12</v>
      </c>
      <c r="B9" s="6" t="s">
        <v>16</v>
      </c>
      <c r="C9" s="12">
        <v>13770</v>
      </c>
      <c r="D9" s="6">
        <f>(C10-C9)*(G9/G10)</f>
        <v>143520</v>
      </c>
      <c r="E9" s="9">
        <v>10255</v>
      </c>
      <c r="F9" s="6">
        <f>(E10-E9)*160</f>
        <v>99040</v>
      </c>
      <c r="G9" s="10">
        <v>800</v>
      </c>
      <c r="H9" s="14" t="s">
        <v>17</v>
      </c>
      <c r="I9" s="26">
        <v>51580</v>
      </c>
      <c r="J9" s="6">
        <f>D9+F9-I9-I10</f>
        <v>90980</v>
      </c>
      <c r="K9" s="6"/>
    </row>
    <row r="10" spans="1:11" ht="14.25">
      <c r="A10" s="6"/>
      <c r="B10" s="6"/>
      <c r="C10" s="6">
        <v>14667</v>
      </c>
      <c r="D10" s="6"/>
      <c r="E10" s="13">
        <v>10874</v>
      </c>
      <c r="F10" s="6"/>
      <c r="G10" s="9">
        <v>5</v>
      </c>
      <c r="H10" s="11" t="s">
        <v>18</v>
      </c>
      <c r="I10" s="27">
        <v>100000</v>
      </c>
      <c r="J10" s="6"/>
      <c r="K10" s="6"/>
    </row>
    <row r="11" spans="1:11" ht="14.25">
      <c r="A11" s="6">
        <v>13</v>
      </c>
      <c r="B11" s="6" t="s">
        <v>19</v>
      </c>
      <c r="C11" s="12">
        <v>9083</v>
      </c>
      <c r="D11" s="6">
        <f>(C12-C11)*(G11/G12)</f>
        <v>79520</v>
      </c>
      <c r="E11" s="9">
        <v>13227</v>
      </c>
      <c r="F11" s="6">
        <f>(E12-E11)*160</f>
        <v>54720</v>
      </c>
      <c r="G11" s="10">
        <v>800</v>
      </c>
      <c r="H11" s="11" t="s">
        <v>20</v>
      </c>
      <c r="I11" s="26">
        <v>36210</v>
      </c>
      <c r="J11" s="6">
        <f>D11+F11-I11-I12</f>
        <v>93650</v>
      </c>
      <c r="K11" s="6"/>
    </row>
    <row r="12" spans="1:11" ht="14.25">
      <c r="A12" s="6"/>
      <c r="B12" s="6"/>
      <c r="C12" s="6">
        <v>9580</v>
      </c>
      <c r="D12" s="6"/>
      <c r="E12" s="13">
        <v>13569</v>
      </c>
      <c r="F12" s="6"/>
      <c r="G12" s="9">
        <v>5</v>
      </c>
      <c r="H12" s="11" t="s">
        <v>21</v>
      </c>
      <c r="I12" s="26">
        <v>4380</v>
      </c>
      <c r="J12" s="6"/>
      <c r="K12" s="6"/>
    </row>
    <row r="13" spans="1:11" ht="14.25">
      <c r="A13" s="8">
        <v>14</v>
      </c>
      <c r="B13" s="8" t="s">
        <v>22</v>
      </c>
      <c r="C13" s="12">
        <v>31819</v>
      </c>
      <c r="D13" s="6">
        <f>(C14-C13)*(G13/G14)</f>
        <v>162800</v>
      </c>
      <c r="E13" s="10"/>
      <c r="F13" s="6"/>
      <c r="G13" s="10">
        <v>1000</v>
      </c>
      <c r="H13" s="11" t="s">
        <v>23</v>
      </c>
      <c r="I13" s="26">
        <v>6119</v>
      </c>
      <c r="J13" s="8">
        <f>D13-I13-I14</f>
        <v>149828</v>
      </c>
      <c r="K13" s="8"/>
    </row>
    <row r="14" spans="1:11" ht="14.25">
      <c r="A14" s="15"/>
      <c r="B14" s="15"/>
      <c r="C14" s="6">
        <v>32633</v>
      </c>
      <c r="D14" s="6"/>
      <c r="E14" s="9"/>
      <c r="F14" s="6"/>
      <c r="G14" s="9">
        <v>5</v>
      </c>
      <c r="H14" s="11" t="s">
        <v>24</v>
      </c>
      <c r="I14" s="26">
        <v>6853</v>
      </c>
      <c r="J14" s="15"/>
      <c r="K14" s="15"/>
    </row>
    <row r="15" spans="1:11" ht="14.25">
      <c r="A15" s="6">
        <v>15</v>
      </c>
      <c r="B15" s="6" t="s">
        <v>25</v>
      </c>
      <c r="C15" s="12">
        <v>25346</v>
      </c>
      <c r="D15" s="6">
        <f>(C16-C15)*(G15/G16)</f>
        <v>58530</v>
      </c>
      <c r="E15" s="10"/>
      <c r="F15" s="6"/>
      <c r="G15" s="10">
        <v>150</v>
      </c>
      <c r="H15" s="6" t="s">
        <v>26</v>
      </c>
      <c r="I15" s="26"/>
      <c r="J15" s="6">
        <f>D15</f>
        <v>58530</v>
      </c>
      <c r="K15" s="6"/>
    </row>
    <row r="16" spans="1:11" ht="14.25">
      <c r="A16" s="6"/>
      <c r="B16" s="6"/>
      <c r="C16" s="6">
        <v>27297</v>
      </c>
      <c r="D16" s="6"/>
      <c r="E16" s="9"/>
      <c r="F16" s="6"/>
      <c r="G16" s="9">
        <v>5</v>
      </c>
      <c r="H16" s="6" t="s">
        <v>27</v>
      </c>
      <c r="I16" s="26"/>
      <c r="J16" s="6"/>
      <c r="K16" s="6"/>
    </row>
    <row r="17" spans="1:11" ht="14.25">
      <c r="A17" s="6">
        <v>16</v>
      </c>
      <c r="B17" s="6" t="s">
        <v>28</v>
      </c>
      <c r="C17" s="12">
        <v>7182</v>
      </c>
      <c r="D17" s="6">
        <f>(C18-C17)*(G17/G18)</f>
        <v>2280</v>
      </c>
      <c r="E17" s="9"/>
      <c r="F17" s="6"/>
      <c r="G17" s="10">
        <v>150</v>
      </c>
      <c r="H17" s="6" t="s">
        <v>26</v>
      </c>
      <c r="I17" s="26"/>
      <c r="J17" s="8">
        <f>F17+D17+D19</f>
        <v>52520</v>
      </c>
      <c r="K17" s="8"/>
    </row>
    <row r="18" spans="1:11" ht="14.25">
      <c r="A18" s="6"/>
      <c r="B18" s="6"/>
      <c r="C18" s="6">
        <v>7258</v>
      </c>
      <c r="D18" s="6"/>
      <c r="E18" s="13"/>
      <c r="F18" s="6"/>
      <c r="G18" s="9">
        <v>5</v>
      </c>
      <c r="H18" s="6" t="s">
        <v>27</v>
      </c>
      <c r="I18" s="26"/>
      <c r="J18" s="15"/>
      <c r="K18" s="15"/>
    </row>
    <row r="19" spans="1:11" ht="14.25">
      <c r="A19" s="6"/>
      <c r="B19" s="6" t="s">
        <v>29</v>
      </c>
      <c r="C19" s="12">
        <v>9200</v>
      </c>
      <c r="D19" s="6">
        <f>(C20-C19)*(G19/G20)</f>
        <v>50240</v>
      </c>
      <c r="E19" s="10"/>
      <c r="F19" s="6"/>
      <c r="G19" s="10">
        <v>400</v>
      </c>
      <c r="H19" s="6" t="s">
        <v>26</v>
      </c>
      <c r="I19" s="26"/>
      <c r="J19" s="15"/>
      <c r="K19" s="15"/>
    </row>
    <row r="20" spans="1:11" ht="14.25">
      <c r="A20" s="6"/>
      <c r="B20" s="6"/>
      <c r="C20" s="6">
        <v>9828</v>
      </c>
      <c r="D20" s="6"/>
      <c r="E20" s="9"/>
      <c r="F20" s="6"/>
      <c r="G20" s="9">
        <v>5</v>
      </c>
      <c r="H20" s="6" t="s">
        <v>27</v>
      </c>
      <c r="I20" s="26"/>
      <c r="J20" s="12"/>
      <c r="K20" s="12"/>
    </row>
    <row r="21" spans="1:11" ht="14.25">
      <c r="A21" s="8">
        <v>17</v>
      </c>
      <c r="B21" s="8" t="s">
        <v>30</v>
      </c>
      <c r="C21" s="12">
        <v>8776</v>
      </c>
      <c r="D21" s="8">
        <f>(C22-C21)*(G21/G22)</f>
        <v>52800</v>
      </c>
      <c r="E21" s="6">
        <v>46231</v>
      </c>
      <c r="F21" s="8">
        <f>(E22-E21)*80</f>
        <v>152880</v>
      </c>
      <c r="G21" s="10">
        <v>400</v>
      </c>
      <c r="H21" s="11" t="s">
        <v>23</v>
      </c>
      <c r="I21" s="26">
        <v>22120</v>
      </c>
      <c r="J21" s="8">
        <f>D21+F21-I21-I22-I23-I24</f>
        <v>129541</v>
      </c>
      <c r="K21" s="8"/>
    </row>
    <row r="22" spans="1:11" ht="14.25">
      <c r="A22" s="15"/>
      <c r="B22" s="15"/>
      <c r="C22" s="6">
        <v>9436</v>
      </c>
      <c r="D22" s="15"/>
      <c r="E22" s="6">
        <v>48142</v>
      </c>
      <c r="F22" s="15"/>
      <c r="G22" s="9">
        <v>5</v>
      </c>
      <c r="H22" s="11" t="s">
        <v>24</v>
      </c>
      <c r="I22" s="26">
        <v>7506</v>
      </c>
      <c r="J22" s="15"/>
      <c r="K22" s="15"/>
    </row>
    <row r="23" spans="1:11" ht="14.25">
      <c r="A23" s="15"/>
      <c r="B23" s="15"/>
      <c r="C23" s="12"/>
      <c r="D23" s="15"/>
      <c r="E23" s="6"/>
      <c r="F23" s="15"/>
      <c r="G23" s="12"/>
      <c r="H23" s="16" t="s">
        <v>31</v>
      </c>
      <c r="I23" s="26">
        <v>17393</v>
      </c>
      <c r="J23" s="15"/>
      <c r="K23" s="15"/>
    </row>
    <row r="24" spans="1:11" ht="14.25">
      <c r="A24" s="12"/>
      <c r="B24" s="12"/>
      <c r="C24" s="12"/>
      <c r="D24" s="12"/>
      <c r="E24" s="6"/>
      <c r="F24" s="12"/>
      <c r="G24" s="16"/>
      <c r="H24" s="17" t="s">
        <v>32</v>
      </c>
      <c r="I24" s="19">
        <v>29120</v>
      </c>
      <c r="J24" s="12"/>
      <c r="K24" s="12"/>
    </row>
    <row r="25" spans="1:11" ht="14.25">
      <c r="A25" s="8">
        <v>18</v>
      </c>
      <c r="B25" s="8" t="s">
        <v>33</v>
      </c>
      <c r="C25" s="12">
        <v>41037</v>
      </c>
      <c r="D25" s="6">
        <f>(C26-C25)*(G25/G26)</f>
        <v>46980</v>
      </c>
      <c r="E25" s="12">
        <v>22667</v>
      </c>
      <c r="F25" s="6">
        <f>(E26-E25)*30</f>
        <v>98790</v>
      </c>
      <c r="G25" s="10">
        <v>150</v>
      </c>
      <c r="H25" s="11" t="s">
        <v>34</v>
      </c>
      <c r="I25" s="26">
        <v>5760</v>
      </c>
      <c r="J25" s="8">
        <f>D25+D27+F25-I25-I26</f>
        <v>284819</v>
      </c>
      <c r="K25" s="8"/>
    </row>
    <row r="26" spans="1:11" ht="14.25">
      <c r="A26" s="15"/>
      <c r="B26" s="15"/>
      <c r="C26" s="6">
        <v>42603</v>
      </c>
      <c r="D26" s="6"/>
      <c r="E26" s="13">
        <v>25960</v>
      </c>
      <c r="F26" s="6"/>
      <c r="G26" s="9">
        <v>5</v>
      </c>
      <c r="H26" s="18" t="s">
        <v>35</v>
      </c>
      <c r="I26" s="26">
        <v>19681</v>
      </c>
      <c r="J26" s="15"/>
      <c r="K26" s="15"/>
    </row>
    <row r="27" spans="1:11" ht="14.25">
      <c r="A27" s="15"/>
      <c r="B27" s="15"/>
      <c r="C27" s="12">
        <v>169159</v>
      </c>
      <c r="D27" s="6">
        <f>(C28-C27)*(G25/G26)</f>
        <v>164490</v>
      </c>
      <c r="E27" s="10"/>
      <c r="F27" s="6"/>
      <c r="G27" s="10">
        <v>600</v>
      </c>
      <c r="H27" s="19" t="s">
        <v>26</v>
      </c>
      <c r="I27" s="28"/>
      <c r="J27" s="15"/>
      <c r="K27" s="15"/>
    </row>
    <row r="28" spans="1:11" ht="14.25">
      <c r="A28" s="12"/>
      <c r="B28" s="12"/>
      <c r="C28" s="6">
        <v>174642</v>
      </c>
      <c r="D28" s="6"/>
      <c r="E28" s="9"/>
      <c r="F28" s="6"/>
      <c r="G28" s="9">
        <v>5</v>
      </c>
      <c r="H28" s="6" t="s">
        <v>27</v>
      </c>
      <c r="I28" s="26"/>
      <c r="J28" s="12"/>
      <c r="K28" s="12"/>
    </row>
    <row r="29" spans="1:11" ht="14.25">
      <c r="A29" s="6">
        <v>19</v>
      </c>
      <c r="B29" s="20" t="s">
        <v>36</v>
      </c>
      <c r="C29" s="12">
        <v>187</v>
      </c>
      <c r="D29" s="6">
        <f>(C30-C29)*120</f>
        <v>0</v>
      </c>
      <c r="E29" s="9">
        <v>378</v>
      </c>
      <c r="F29" s="6">
        <f>(E30-E29)*20</f>
        <v>0</v>
      </c>
      <c r="G29" s="10">
        <v>100</v>
      </c>
      <c r="H29" s="6" t="s">
        <v>26</v>
      </c>
      <c r="I29" s="26"/>
      <c r="J29" s="8">
        <f>D29+F29</f>
        <v>0</v>
      </c>
      <c r="K29" s="6"/>
    </row>
    <row r="30" spans="1:11" ht="14.25">
      <c r="A30" s="6"/>
      <c r="B30" s="21"/>
      <c r="C30" s="13">
        <v>187</v>
      </c>
      <c r="D30" s="6"/>
      <c r="E30" s="13">
        <v>378</v>
      </c>
      <c r="F30" s="6"/>
      <c r="G30" s="9">
        <v>5</v>
      </c>
      <c r="H30" s="6" t="s">
        <v>27</v>
      </c>
      <c r="I30" s="26"/>
      <c r="J30" s="12"/>
      <c r="K30" s="6"/>
    </row>
    <row r="31" spans="1:11" ht="14.25">
      <c r="A31" s="8">
        <v>20</v>
      </c>
      <c r="B31" s="8" t="s">
        <v>37</v>
      </c>
      <c r="C31" s="10"/>
      <c r="D31" s="8"/>
      <c r="E31" s="6">
        <v>29366</v>
      </c>
      <c r="F31" s="8">
        <f>(E32-E31)*(G31/G32)</f>
        <v>36210</v>
      </c>
      <c r="G31" s="6">
        <v>150</v>
      </c>
      <c r="H31" s="6" t="s">
        <v>26</v>
      </c>
      <c r="I31" s="26"/>
      <c r="J31" s="8">
        <f>F31</f>
        <v>36210</v>
      </c>
      <c r="K31" s="29"/>
    </row>
    <row r="32" spans="1:11" ht="14.25">
      <c r="A32" s="12"/>
      <c r="B32" s="12"/>
      <c r="C32" s="9"/>
      <c r="D32" s="12"/>
      <c r="E32" s="6">
        <v>30573</v>
      </c>
      <c r="F32" s="12"/>
      <c r="G32" s="6">
        <v>5</v>
      </c>
      <c r="H32" s="6" t="s">
        <v>27</v>
      </c>
      <c r="I32" s="26"/>
      <c r="J32" s="12"/>
      <c r="K32" s="29"/>
    </row>
    <row r="33" spans="1:11" ht="14.25">
      <c r="A33" s="6">
        <v>21</v>
      </c>
      <c r="B33" s="16" t="s">
        <v>38</v>
      </c>
      <c r="C33" s="6"/>
      <c r="D33" s="6"/>
      <c r="E33" s="6"/>
      <c r="F33" s="6"/>
      <c r="G33" s="6"/>
      <c r="H33" s="6" t="s">
        <v>26</v>
      </c>
      <c r="I33" s="26"/>
      <c r="J33" s="6">
        <v>100000</v>
      </c>
      <c r="K33" s="6"/>
    </row>
    <row r="34" spans="1:11" ht="14.25">
      <c r="A34" s="6"/>
      <c r="B34" s="6"/>
      <c r="C34" s="6"/>
      <c r="D34" s="6"/>
      <c r="E34" s="6"/>
      <c r="F34" s="6"/>
      <c r="G34" s="6"/>
      <c r="H34" s="6" t="s">
        <v>27</v>
      </c>
      <c r="I34" s="26"/>
      <c r="J34" s="6"/>
      <c r="K34" s="6"/>
    </row>
  </sheetData>
  <sheetProtection/>
  <mergeCells count="86">
    <mergeCell ref="A3:G3"/>
    <mergeCell ref="H3:K3"/>
    <mergeCell ref="C4:D4"/>
    <mergeCell ref="E4:F4"/>
    <mergeCell ref="A4:A6"/>
    <mergeCell ref="A7:A8"/>
    <mergeCell ref="A9:A10"/>
    <mergeCell ref="A11:A12"/>
    <mergeCell ref="A13:A14"/>
    <mergeCell ref="A15:A16"/>
    <mergeCell ref="A17:A18"/>
    <mergeCell ref="A19:A20"/>
    <mergeCell ref="A21:A24"/>
    <mergeCell ref="A25:A28"/>
    <mergeCell ref="A29:A30"/>
    <mergeCell ref="A31:A32"/>
    <mergeCell ref="A33:A34"/>
    <mergeCell ref="B4:B6"/>
    <mergeCell ref="B7:B8"/>
    <mergeCell ref="B9:B10"/>
    <mergeCell ref="B11:B12"/>
    <mergeCell ref="B13:B14"/>
    <mergeCell ref="B15:B16"/>
    <mergeCell ref="B17:B18"/>
    <mergeCell ref="B19:B20"/>
    <mergeCell ref="B21:B24"/>
    <mergeCell ref="B25:B28"/>
    <mergeCell ref="B29:B30"/>
    <mergeCell ref="B31:B32"/>
    <mergeCell ref="D5:D6"/>
    <mergeCell ref="D7:D8"/>
    <mergeCell ref="D9:D10"/>
    <mergeCell ref="D11:D12"/>
    <mergeCell ref="D13:D14"/>
    <mergeCell ref="D15:D16"/>
    <mergeCell ref="D17:D18"/>
    <mergeCell ref="D19:D20"/>
    <mergeCell ref="D21:D24"/>
    <mergeCell ref="D25:D26"/>
    <mergeCell ref="D27:D28"/>
    <mergeCell ref="D29:D30"/>
    <mergeCell ref="D31:D32"/>
    <mergeCell ref="D33:D34"/>
    <mergeCell ref="F5:F6"/>
    <mergeCell ref="F7:F8"/>
    <mergeCell ref="F9:F10"/>
    <mergeCell ref="F11:F12"/>
    <mergeCell ref="F13:F14"/>
    <mergeCell ref="F15:F16"/>
    <mergeCell ref="F17:F18"/>
    <mergeCell ref="F19:F20"/>
    <mergeCell ref="F21:F24"/>
    <mergeCell ref="F25:F26"/>
    <mergeCell ref="F27:F28"/>
    <mergeCell ref="F29:F30"/>
    <mergeCell ref="F31:F32"/>
    <mergeCell ref="F33:F34"/>
    <mergeCell ref="G4:G6"/>
    <mergeCell ref="H7:H8"/>
    <mergeCell ref="I7:I8"/>
    <mergeCell ref="J4:J6"/>
    <mergeCell ref="J7:J8"/>
    <mergeCell ref="J9:J10"/>
    <mergeCell ref="J11:J12"/>
    <mergeCell ref="J13:J14"/>
    <mergeCell ref="J15:J16"/>
    <mergeCell ref="J17:J20"/>
    <mergeCell ref="J21:J24"/>
    <mergeCell ref="J25:J28"/>
    <mergeCell ref="J29:J30"/>
    <mergeCell ref="J31:J32"/>
    <mergeCell ref="J33:J34"/>
    <mergeCell ref="K4:K6"/>
    <mergeCell ref="K7:K8"/>
    <mergeCell ref="K9:K10"/>
    <mergeCell ref="K11:K12"/>
    <mergeCell ref="K13:K14"/>
    <mergeCell ref="K15:K16"/>
    <mergeCell ref="K17:K20"/>
    <mergeCell ref="K21:K24"/>
    <mergeCell ref="K25:K28"/>
    <mergeCell ref="K29:K30"/>
    <mergeCell ref="K33:K34"/>
    <mergeCell ref="A1:K2"/>
    <mergeCell ref="H4:I6"/>
    <mergeCell ref="B33:C34"/>
  </mergeCells>
  <printOptions/>
  <pageMargins left="0.75" right="0.75" top="1" bottom="1" header="0.5" footer="0.5"/>
  <pageSetup horizontalDpi="200" verticalDpi="2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2017-06-26T02:45:20Z</cp:lastPrinted>
  <dcterms:created xsi:type="dcterms:W3CDTF">2008-12-06T09:53:12Z</dcterms:created>
  <dcterms:modified xsi:type="dcterms:W3CDTF">2023-11-10T00:52:34Z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D685A509A7224ABA92C6793C60E04E66</vt:lpwstr>
  </property>
  <property fmtid="{D5CDD505-2E9C-101B-9397-08002B2CF9AE}" pid="4" name="KSOProductBuildV">
    <vt:lpwstr>2052-12.1.0.15712</vt:lpwstr>
  </property>
</Properties>
</file>